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1\BCE\Investor\Bonds\"/>
    </mc:Choice>
  </mc:AlternateContent>
  <bookViews>
    <workbookView xWindow="9270" yWindow="0" windowWidth="7110" windowHeight="4935"/>
  </bookViews>
  <sheets>
    <sheet name="Debt Schedule - Dec. 31, 2020" sheetId="1" r:id="rId1"/>
  </sheets>
  <calcPr calcId="162913"/>
</workbook>
</file>

<file path=xl/calcChain.xml><?xml version="1.0" encoding="utf-8"?>
<calcChain xmlns="http://schemas.openxmlformats.org/spreadsheetml/2006/main">
  <c r="G89" i="1" l="1"/>
  <c r="G37" i="1" l="1"/>
  <c r="G45" i="1" l="1"/>
  <c r="G60" i="1" l="1"/>
  <c r="G62" i="1" s="1"/>
  <c r="G64" i="1" s="1"/>
  <c r="G48" i="1" l="1"/>
  <c r="G50" i="1" s="1"/>
  <c r="G55" i="1" l="1"/>
  <c r="G57" i="1" s="1"/>
</calcChain>
</file>

<file path=xl/sharedStrings.xml><?xml version="1.0" encoding="utf-8"?>
<sst xmlns="http://schemas.openxmlformats.org/spreadsheetml/2006/main" count="274" uniqueCount="112">
  <si>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</si>
  <si>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</si>
  <si>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</si>
  <si>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</si>
  <si>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</si>
  <si>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</si>
  <si>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</si>
  <si>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</si>
  <si>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</si>
  <si>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</si>
  <si>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</si>
  <si>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</si>
  <si>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</si>
  <si>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</si>
  <si>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</si>
  <si>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</si>
  <si>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</si>
  <si>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</si>
  <si>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</si>
  <si>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</si>
  <si>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</si>
  <si>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</si>
  <si>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</si>
  <si>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</si>
  <si>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</si>
  <si>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</si>
  <si>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</si>
  <si>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</si>
  <si>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</si>
  <si>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</si>
  <si>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</si>
  <si>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</si>
  <si>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</si>
  <si>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</si>
  <si>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</si>
  <si>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</si>
  <si>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</si>
  <si>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</si>
  <si>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</si>
  <si>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</si>
  <si>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</si>
  <si>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</si>
  <si>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</si>
  <si>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</si>
  <si>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</si>
  <si>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</si>
  <si>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</si>
  <si>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</si>
  <si>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</si>
  <si>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</si>
  <si>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</si>
  <si>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</si>
  <si>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</si>
  <si>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</si>
  <si>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</si>
  <si>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</si>
  <si>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</si>
  <si>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</si>
  <si>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</si>
  <si>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</si>
  <si>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</si>
  <si>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</si>
  <si>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</si>
  <si>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</si>
  <si>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</si>
  <si>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</si>
  <si>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</si>
  <si>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</si>
  <si>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</si>
  <si>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</si>
  <si>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</si>
  <si>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</si>
  <si>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</si>
  <si>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</si>
  <si>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</si>
  <si>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M26</t>
  </si>
  <si>
    <t>M29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</si>
  <si>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</si>
  <si>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</si>
  <si>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</si>
  <si>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</si>
  <si>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</si>
  <si>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</si>
  <si>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</si>
  <si>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</si>
  <si>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</si>
  <si>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</si>
  <si>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</si>
  <si>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</si>
  <si>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</si>
  <si>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</si>
  <si>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</si>
  <si>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</si>
  <si>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</si>
  <si>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</si>
  <si>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</si>
  <si>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</si>
  <si>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</si>
  <si>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</si>
  <si>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</si>
  <si>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</si>
  <si>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</si>
  <si>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</si>
  <si>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</si>
  <si>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</si>
  <si>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</si>
  <si>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</si>
  <si>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</si>
  <si>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</si>
  <si>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</si>
  <si>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M53</t>
  </si>
  <si>
    <t>As at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</si>
</sst>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169" fontId="3" fillId="0" borderId="9" xfId="0" applyNumberFormat="1" applyFont="1" applyFill="1" applyBorder="1" applyAlignment="1">
      <alignment horizontal="center"/>
    </xf>
    <xf numFmtId="168" fontId="3" fillId="0" borderId="9" xfId="0" applyNumberFormat="1" applyFont="1" applyFill="1" applyBorder="1" applyAlignment="1">
      <alignment horizontal="center"/>
    </xf>
    <xf numFmtId="167" fontId="3" fillId="0" borderId="9" xfId="2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9"/>
  <sheetViews>
    <sheetView showGridLines="0" tabSelected="1" zoomScale="85" zoomScaleNormal="85" workbookViewId="0">
      <selection activeCell="A7" sqref="A7:N7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22.5703125" style="89" customWidth="1"/>
    <col min="8" max="8" width="26.28515625" bestFit="1" customWidth="1"/>
    <col min="9" max="9" width="3.42578125" customWidth="1"/>
    <col min="10" max="10" width="18.710937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"/>
    </row>
    <row r="8" spans="1:15" s="2" customFormat="1" ht="20.25" x14ac:dyDescent="0.3">
      <c r="A8" s="129" t="s">
        <v>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1"/>
    </row>
    <row r="9" spans="1:15" s="4" customFormat="1" ht="21" thickBot="1" x14ac:dyDescent="0.35">
      <c r="A9" s="132" t="s">
        <v>111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4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81</v>
      </c>
      <c r="G12" s="92" t="s">
        <v>7</v>
      </c>
      <c r="H12" s="60" t="s">
        <v>8</v>
      </c>
      <c r="J12" s="135" t="s">
        <v>9</v>
      </c>
      <c r="K12" s="136"/>
      <c r="L12" s="136"/>
      <c r="M12" s="136"/>
      <c r="N12" s="137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106" t="s">
        <v>35</v>
      </c>
      <c r="B15" s="107" t="s">
        <v>85</v>
      </c>
      <c r="C15" s="109">
        <v>42278</v>
      </c>
      <c r="D15" s="107" t="s">
        <v>95</v>
      </c>
      <c r="E15" s="110">
        <v>0.03</v>
      </c>
      <c r="F15" s="109">
        <v>44837</v>
      </c>
      <c r="G15" s="108">
        <v>1700</v>
      </c>
      <c r="H15" s="111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75</v>
      </c>
      <c r="C16" s="69">
        <v>41355</v>
      </c>
      <c r="D16" s="43" t="s">
        <v>95</v>
      </c>
      <c r="E16" s="46">
        <v>3.3500000000000002E-2</v>
      </c>
      <c r="F16" s="69">
        <v>45007</v>
      </c>
      <c r="G16" s="94">
        <v>1000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76</v>
      </c>
      <c r="C17" s="69">
        <v>41527</v>
      </c>
      <c r="D17" s="43" t="s">
        <v>95</v>
      </c>
      <c r="E17" s="46">
        <v>4.7E-2</v>
      </c>
      <c r="F17" s="69">
        <v>45180</v>
      </c>
      <c r="G17" s="94">
        <v>600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90</v>
      </c>
      <c r="C18" s="69">
        <v>42793</v>
      </c>
      <c r="D18" s="43" t="s">
        <v>95</v>
      </c>
      <c r="E18" s="46">
        <v>2.7E-2</v>
      </c>
      <c r="F18" s="69">
        <v>45349</v>
      </c>
      <c r="G18" s="94">
        <v>1000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105</v>
      </c>
      <c r="C19" s="69">
        <v>43598</v>
      </c>
      <c r="D19" s="43" t="s">
        <v>95</v>
      </c>
      <c r="E19" s="46">
        <v>2.75E-2</v>
      </c>
      <c r="F19" s="69">
        <v>45686</v>
      </c>
      <c r="G19" s="94">
        <v>600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97</v>
      </c>
      <c r="C20" s="69">
        <v>43171</v>
      </c>
      <c r="D20" s="43" t="s">
        <v>95</v>
      </c>
      <c r="E20" s="46">
        <v>3.3500000000000002E-2</v>
      </c>
      <c r="F20" s="69">
        <v>45728</v>
      </c>
      <c r="G20" s="94">
        <v>1500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86</v>
      </c>
      <c r="C21" s="69">
        <v>42429</v>
      </c>
      <c r="D21" s="43" t="s">
        <v>95</v>
      </c>
      <c r="E21" s="46">
        <v>3.5499999999999997E-2</v>
      </c>
      <c r="F21" s="69">
        <v>46083</v>
      </c>
      <c r="G21" s="94">
        <v>750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89</v>
      </c>
      <c r="C22" s="69">
        <v>42594</v>
      </c>
      <c r="D22" s="43" t="s">
        <v>95</v>
      </c>
      <c r="E22" s="46">
        <v>2.9000000000000001E-2</v>
      </c>
      <c r="F22" s="69">
        <v>46246</v>
      </c>
      <c r="G22" s="94">
        <v>650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110</v>
      </c>
      <c r="C23" s="69">
        <v>44057</v>
      </c>
      <c r="D23" s="43" t="s">
        <v>95</v>
      </c>
      <c r="E23" s="46">
        <v>1.6500000000000001E-2</v>
      </c>
      <c r="F23" s="69">
        <v>46615</v>
      </c>
      <c r="G23" s="94">
        <v>750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96</v>
      </c>
      <c r="C24" s="69">
        <v>43007</v>
      </c>
      <c r="D24" s="43" t="s">
        <v>95</v>
      </c>
      <c r="E24" s="46">
        <v>3.5999999999999997E-2</v>
      </c>
      <c r="F24" s="69">
        <v>46659</v>
      </c>
      <c r="G24" s="94">
        <v>800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104</v>
      </c>
      <c r="C25" s="69">
        <v>43333</v>
      </c>
      <c r="D25" s="43" t="s">
        <v>95</v>
      </c>
      <c r="E25" s="46">
        <v>3.7999999999999999E-2</v>
      </c>
      <c r="F25" s="69">
        <v>46986</v>
      </c>
      <c r="G25" s="94">
        <v>1000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44</v>
      </c>
      <c r="C26" s="69">
        <v>36360</v>
      </c>
      <c r="D26" s="43" t="s">
        <v>95</v>
      </c>
      <c r="E26" s="46">
        <v>6.5500000000000003E-2</v>
      </c>
      <c r="F26" s="69">
        <v>47239</v>
      </c>
      <c r="G26" s="94">
        <v>200.053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107</v>
      </c>
      <c r="C27" s="69">
        <v>43718</v>
      </c>
      <c r="D27" s="43" t="s">
        <v>95</v>
      </c>
      <c r="E27" s="46">
        <v>2.9000000000000001E-2</v>
      </c>
      <c r="F27" s="69">
        <v>47371</v>
      </c>
      <c r="G27" s="94">
        <v>550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109</v>
      </c>
      <c r="C28" s="69">
        <v>43965</v>
      </c>
      <c r="D28" s="43" t="s">
        <v>95</v>
      </c>
      <c r="E28" s="46">
        <v>2.5000000000000001E-2</v>
      </c>
      <c r="F28" s="69">
        <v>47617</v>
      </c>
      <c r="G28" s="94">
        <v>1000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45</v>
      </c>
      <c r="C29" s="69">
        <v>36983</v>
      </c>
      <c r="D29" s="43" t="s">
        <v>95</v>
      </c>
      <c r="E29" s="46">
        <v>7.85E-2</v>
      </c>
      <c r="F29" s="69">
        <v>47940</v>
      </c>
      <c r="G29" s="94">
        <v>400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46</v>
      </c>
      <c r="C30" s="69">
        <v>37309</v>
      </c>
      <c r="D30" s="43" t="s">
        <v>95</v>
      </c>
      <c r="E30" s="46">
        <v>7.2999999999999995E-2</v>
      </c>
      <c r="F30" s="69">
        <v>48267</v>
      </c>
      <c r="G30" s="94">
        <v>400</v>
      </c>
      <c r="H30" s="47" t="s">
        <v>14</v>
      </c>
      <c r="J30" s="48"/>
      <c r="K30" s="49"/>
      <c r="L30" s="26"/>
      <c r="M30" s="26"/>
      <c r="N30" s="50"/>
      <c r="O30" s="26"/>
    </row>
    <row r="31" spans="1:15" s="4" customFormat="1" ht="15" customHeight="1" x14ac:dyDescent="0.2">
      <c r="A31" s="42" t="s">
        <v>35</v>
      </c>
      <c r="B31" s="43" t="s">
        <v>48</v>
      </c>
      <c r="C31" s="69">
        <v>38062</v>
      </c>
      <c r="D31" s="43" t="s">
        <v>95</v>
      </c>
      <c r="E31" s="46">
        <v>6.0999999999999999E-2</v>
      </c>
      <c r="F31" s="69">
        <v>49384</v>
      </c>
      <c r="G31" s="94">
        <v>450</v>
      </c>
      <c r="H31" s="47" t="s">
        <v>14</v>
      </c>
      <c r="J31" s="48"/>
      <c r="L31" s="26"/>
      <c r="M31" s="26"/>
      <c r="N31" s="50"/>
      <c r="O31" s="26"/>
    </row>
    <row r="32" spans="1:15" s="4" customFormat="1" ht="15" customHeight="1" thickBot="1" x14ac:dyDescent="0.25">
      <c r="A32" s="42" t="s">
        <v>35</v>
      </c>
      <c r="B32" s="43" t="s">
        <v>82</v>
      </c>
      <c r="C32" s="69">
        <v>41963</v>
      </c>
      <c r="D32" s="43" t="s">
        <v>95</v>
      </c>
      <c r="E32" s="46">
        <v>6.1699999999999998E-2</v>
      </c>
      <c r="F32" s="69">
        <v>50097</v>
      </c>
      <c r="G32" s="94">
        <v>300</v>
      </c>
      <c r="H32" s="47" t="s">
        <v>14</v>
      </c>
      <c r="J32" s="52"/>
      <c r="K32" s="53"/>
      <c r="L32" s="53"/>
      <c r="M32" s="53"/>
      <c r="N32" s="54"/>
      <c r="O32" s="26"/>
    </row>
    <row r="33" spans="1:15" s="4" customFormat="1" ht="15" customHeight="1" x14ac:dyDescent="0.2">
      <c r="A33" s="42" t="s">
        <v>35</v>
      </c>
      <c r="B33" s="43" t="s">
        <v>77</v>
      </c>
      <c r="C33" s="69">
        <v>41911</v>
      </c>
      <c r="D33" s="43" t="s">
        <v>95</v>
      </c>
      <c r="E33" s="46">
        <v>4.7500000000000001E-2</v>
      </c>
      <c r="F33" s="69">
        <v>52869</v>
      </c>
      <c r="G33" s="94">
        <v>500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84</v>
      </c>
      <c r="C34" s="69">
        <v>42093</v>
      </c>
      <c r="D34" s="43" t="s">
        <v>95</v>
      </c>
      <c r="E34" s="46">
        <v>4.3499999999999997E-2</v>
      </c>
      <c r="F34" s="69">
        <v>53314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91</v>
      </c>
      <c r="C35" s="69">
        <v>42793</v>
      </c>
      <c r="D35" s="43" t="s">
        <v>95</v>
      </c>
      <c r="E35" s="46">
        <v>4.4499999999999998E-2</v>
      </c>
      <c r="F35" s="69">
        <v>53750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108</v>
      </c>
      <c r="C36" s="69">
        <v>43874</v>
      </c>
      <c r="D36" s="43" t="s">
        <v>95</v>
      </c>
      <c r="E36" s="46">
        <v>3.5000000000000003E-2</v>
      </c>
      <c r="F36" s="80">
        <v>55061</v>
      </c>
      <c r="G36" s="94">
        <v>1250</v>
      </c>
      <c r="H36" s="47" t="s">
        <v>14</v>
      </c>
      <c r="O36" s="26"/>
    </row>
    <row r="37" spans="1:15" s="4" customFormat="1" ht="15" customHeight="1" x14ac:dyDescent="0.2">
      <c r="A37" s="42"/>
      <c r="B37" s="43"/>
      <c r="C37" s="69"/>
      <c r="D37" s="43"/>
      <c r="E37" s="46"/>
      <c r="F37" s="80"/>
      <c r="G37" s="95">
        <f>SUM(G15:G36)</f>
        <v>16400.053</v>
      </c>
      <c r="H37" s="55"/>
      <c r="J37" s="26"/>
      <c r="K37" s="26"/>
      <c r="L37" s="26"/>
      <c r="M37" s="26"/>
      <c r="N37" s="26"/>
      <c r="O37" s="26"/>
    </row>
    <row r="38" spans="1:15" s="4" customFormat="1" ht="15" customHeight="1" x14ac:dyDescent="0.2">
      <c r="A38" s="56" t="s">
        <v>68</v>
      </c>
      <c r="B38" s="43"/>
      <c r="C38" s="69"/>
      <c r="D38" s="43"/>
      <c r="E38" s="46"/>
      <c r="F38" s="69"/>
      <c r="G38" s="94"/>
      <c r="H38" s="47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42" t="s">
        <v>35</v>
      </c>
      <c r="B39" s="43" t="s">
        <v>42</v>
      </c>
      <c r="C39" s="69">
        <v>33343</v>
      </c>
      <c r="D39" s="43" t="s">
        <v>95</v>
      </c>
      <c r="E39" s="46">
        <v>0.1075</v>
      </c>
      <c r="F39" s="69">
        <v>44301</v>
      </c>
      <c r="G39" s="94">
        <v>125</v>
      </c>
      <c r="H39" s="47" t="s">
        <v>11</v>
      </c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43</v>
      </c>
      <c r="C40" s="69">
        <v>35697</v>
      </c>
      <c r="D40" s="43" t="s">
        <v>95</v>
      </c>
      <c r="E40" s="46">
        <v>7.0000000000000007E-2</v>
      </c>
      <c r="F40" s="69">
        <v>46654</v>
      </c>
      <c r="G40" s="94">
        <v>150</v>
      </c>
      <c r="H40" s="47" t="s">
        <v>14</v>
      </c>
      <c r="J40" s="26"/>
      <c r="K40" s="26"/>
      <c r="L40" s="26"/>
      <c r="M40" s="26"/>
      <c r="N40" s="26"/>
      <c r="O40" s="26"/>
    </row>
    <row r="41" spans="1:15" s="4" customFormat="1" ht="15" customHeight="1" x14ac:dyDescent="0.2">
      <c r="A41" s="42" t="s">
        <v>35</v>
      </c>
      <c r="B41" s="43" t="s">
        <v>47</v>
      </c>
      <c r="C41" s="69">
        <v>33679</v>
      </c>
      <c r="D41" s="43" t="s">
        <v>95</v>
      </c>
      <c r="E41" s="46">
        <v>9.7000000000000003E-2</v>
      </c>
      <c r="F41" s="69">
        <v>48563</v>
      </c>
      <c r="G41" s="94">
        <v>125</v>
      </c>
      <c r="H41" s="47" t="s">
        <v>11</v>
      </c>
      <c r="J41" s="26" t="s">
        <v>83</v>
      </c>
      <c r="K41" s="26"/>
      <c r="L41" s="26"/>
      <c r="M41" s="26"/>
      <c r="N41" s="26"/>
      <c r="O41" s="26"/>
    </row>
    <row r="42" spans="1:15" s="4" customFormat="1" ht="15" customHeight="1" x14ac:dyDescent="0.2">
      <c r="A42" s="42" t="s">
        <v>35</v>
      </c>
      <c r="B42" s="43" t="s">
        <v>49</v>
      </c>
      <c r="C42" s="69">
        <v>33557</v>
      </c>
      <c r="D42" s="43" t="s">
        <v>95</v>
      </c>
      <c r="E42" s="46">
        <v>0.1</v>
      </c>
      <c r="F42" s="69">
        <v>51820</v>
      </c>
      <c r="G42" s="94">
        <v>400</v>
      </c>
      <c r="H42" s="47" t="s">
        <v>11</v>
      </c>
      <c r="M42" s="105"/>
      <c r="O42" s="26"/>
    </row>
    <row r="43" spans="1:15" s="4" customFormat="1" ht="15" customHeight="1" x14ac:dyDescent="0.2">
      <c r="A43" s="42" t="s">
        <v>35</v>
      </c>
      <c r="B43" s="43" t="s">
        <v>50</v>
      </c>
      <c r="C43" s="69">
        <v>34029</v>
      </c>
      <c r="D43" s="43" t="s">
        <v>95</v>
      </c>
      <c r="E43" s="46">
        <v>9.2499999999999999E-2</v>
      </c>
      <c r="F43" s="69">
        <v>56019</v>
      </c>
      <c r="G43" s="94">
        <v>150</v>
      </c>
      <c r="H43" s="47" t="s">
        <v>11</v>
      </c>
      <c r="O43" s="26"/>
    </row>
    <row r="44" spans="1:15" s="4" customFormat="1" ht="15" customHeight="1" x14ac:dyDescent="0.2">
      <c r="A44" s="42" t="s">
        <v>35</v>
      </c>
      <c r="B44" s="43" t="s">
        <v>51</v>
      </c>
      <c r="C44" s="69">
        <v>34669</v>
      </c>
      <c r="D44" s="43" t="s">
        <v>95</v>
      </c>
      <c r="E44" s="46">
        <v>0.1</v>
      </c>
      <c r="F44" s="69">
        <v>56584</v>
      </c>
      <c r="G44" s="97">
        <v>150</v>
      </c>
      <c r="H44" s="47" t="s">
        <v>11</v>
      </c>
      <c r="O44" s="26"/>
    </row>
    <row r="45" spans="1:15" s="4" customFormat="1" ht="15" customHeight="1" x14ac:dyDescent="0.2">
      <c r="A45" s="32"/>
      <c r="B45" s="20"/>
      <c r="C45" s="70"/>
      <c r="D45" s="20"/>
      <c r="E45" s="85"/>
      <c r="F45" s="70"/>
      <c r="G45" s="98">
        <f>SUM(G39:G44)</f>
        <v>1100</v>
      </c>
      <c r="H45" s="33"/>
      <c r="O45" s="26"/>
    </row>
    <row r="46" spans="1:15" s="4" customFormat="1" ht="15" customHeight="1" x14ac:dyDescent="0.2">
      <c r="A46" s="56" t="s">
        <v>94</v>
      </c>
      <c r="B46" s="43"/>
      <c r="C46" s="69"/>
      <c r="D46" s="43"/>
      <c r="E46" s="46"/>
      <c r="F46" s="69"/>
      <c r="G46" s="94"/>
      <c r="H46" s="55"/>
      <c r="J46" s="4" t="s">
        <v>83</v>
      </c>
      <c r="O46" s="26"/>
    </row>
    <row r="47" spans="1:15" s="4" customFormat="1" ht="15" customHeight="1" x14ac:dyDescent="0.2">
      <c r="A47" s="42" t="s">
        <v>93</v>
      </c>
      <c r="B47" s="43" t="s">
        <v>92</v>
      </c>
      <c r="C47" s="69">
        <v>41785</v>
      </c>
      <c r="D47" s="43" t="s">
        <v>95</v>
      </c>
      <c r="E47" s="46">
        <v>0.04</v>
      </c>
      <c r="F47" s="69">
        <v>45439</v>
      </c>
      <c r="G47" s="94">
        <v>225</v>
      </c>
      <c r="H47" s="47" t="s">
        <v>14</v>
      </c>
      <c r="O47" s="26"/>
    </row>
    <row r="48" spans="1:15" s="4" customFormat="1" ht="15" customHeight="1" x14ac:dyDescent="0.2">
      <c r="A48" s="42"/>
      <c r="B48" s="43"/>
      <c r="C48" s="69"/>
      <c r="D48" s="43"/>
      <c r="E48" s="46"/>
      <c r="F48" s="69"/>
      <c r="G48" s="95">
        <f>SUM(G47:G47)</f>
        <v>225</v>
      </c>
      <c r="H48" s="55"/>
      <c r="O48" s="26"/>
    </row>
    <row r="49" spans="1:15" s="4" customFormat="1" ht="15" customHeight="1" thickBot="1" x14ac:dyDescent="0.25">
      <c r="A49" s="112"/>
      <c r="B49" s="36"/>
      <c r="C49" s="71"/>
      <c r="D49" s="36"/>
      <c r="E49" s="86"/>
      <c r="F49" s="71"/>
      <c r="G49" s="99"/>
      <c r="H49" s="113"/>
      <c r="O49" s="26"/>
    </row>
    <row r="50" spans="1:15" s="4" customFormat="1" ht="15" customHeight="1" thickBot="1" x14ac:dyDescent="0.3">
      <c r="A50" s="37" t="s">
        <v>64</v>
      </c>
      <c r="B50" s="34"/>
      <c r="C50" s="72"/>
      <c r="D50" s="34"/>
      <c r="E50" s="87"/>
      <c r="F50" s="72"/>
      <c r="G50" s="100">
        <f>G37+G45+G48</f>
        <v>17725.053</v>
      </c>
      <c r="H50" s="35"/>
      <c r="O50" s="26"/>
    </row>
    <row r="51" spans="1:15" s="4" customFormat="1" ht="15" customHeight="1" x14ac:dyDescent="0.2">
      <c r="A51" s="32"/>
      <c r="B51" s="20"/>
      <c r="C51" s="70"/>
      <c r="D51" s="20"/>
      <c r="E51" s="85"/>
      <c r="F51" s="70"/>
      <c r="G51" s="98"/>
      <c r="H51" s="21"/>
      <c r="O51" s="26"/>
    </row>
    <row r="52" spans="1:15" s="4" customFormat="1" ht="15" customHeight="1" x14ac:dyDescent="0.2">
      <c r="A52" s="38" t="s">
        <v>67</v>
      </c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2" t="s">
        <v>35</v>
      </c>
      <c r="B53" s="20" t="s">
        <v>52</v>
      </c>
      <c r="C53" s="70">
        <v>35172</v>
      </c>
      <c r="D53" s="43" t="s">
        <v>95</v>
      </c>
      <c r="E53" s="85">
        <v>8.8749999999999996E-2</v>
      </c>
      <c r="F53" s="70">
        <v>46129</v>
      </c>
      <c r="G53" s="98">
        <v>125</v>
      </c>
      <c r="H53" s="27" t="s">
        <v>70</v>
      </c>
      <c r="O53" s="26"/>
    </row>
    <row r="54" spans="1:15" s="4" customFormat="1" ht="15" customHeight="1" x14ac:dyDescent="0.2">
      <c r="A54" s="32" t="s">
        <v>35</v>
      </c>
      <c r="B54" s="20" t="s">
        <v>53</v>
      </c>
      <c r="C54" s="70">
        <v>35429</v>
      </c>
      <c r="D54" s="43" t="s">
        <v>95</v>
      </c>
      <c r="E54" s="85">
        <v>7.6499999999999999E-2</v>
      </c>
      <c r="F54" s="70">
        <v>48212</v>
      </c>
      <c r="G54" s="101">
        <v>150</v>
      </c>
      <c r="H54" s="27" t="s">
        <v>70</v>
      </c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81"/>
      <c r="G55" s="98">
        <f>G53+G54</f>
        <v>275</v>
      </c>
      <c r="H55" s="27"/>
      <c r="O55" s="26"/>
    </row>
    <row r="56" spans="1:15" s="4" customFormat="1" ht="15" customHeight="1" thickBot="1" x14ac:dyDescent="0.25">
      <c r="A56" s="40"/>
      <c r="B56" s="36"/>
      <c r="C56" s="71"/>
      <c r="D56" s="36"/>
      <c r="E56" s="86"/>
      <c r="F56" s="71"/>
      <c r="G56" s="99"/>
      <c r="H56" s="41"/>
      <c r="O56" s="26"/>
    </row>
    <row r="57" spans="1:15" s="4" customFormat="1" ht="15" customHeight="1" thickBot="1" x14ac:dyDescent="0.3">
      <c r="A57" s="37" t="s">
        <v>102</v>
      </c>
      <c r="B57" s="34"/>
      <c r="C57" s="72"/>
      <c r="D57" s="114" t="s">
        <v>95</v>
      </c>
      <c r="E57" s="87"/>
      <c r="F57" s="72"/>
      <c r="G57" s="100">
        <f>G50+G55</f>
        <v>18000.053</v>
      </c>
      <c r="H57" s="39"/>
      <c r="O57" s="26"/>
    </row>
    <row r="58" spans="1:15" s="4" customFormat="1" ht="15" customHeight="1" x14ac:dyDescent="0.25">
      <c r="A58" s="115"/>
      <c r="B58" s="43"/>
      <c r="C58" s="69"/>
      <c r="D58" s="116"/>
      <c r="E58" s="46"/>
      <c r="F58" s="69"/>
      <c r="G58" s="96"/>
      <c r="H58" s="44"/>
      <c r="O58" s="26"/>
    </row>
    <row r="59" spans="1:15" s="4" customFormat="1" ht="15" customHeight="1" x14ac:dyDescent="0.2">
      <c r="A59" s="56" t="s">
        <v>100</v>
      </c>
      <c r="B59" s="43"/>
      <c r="C59" s="69"/>
      <c r="D59" s="43"/>
      <c r="E59" s="46"/>
      <c r="F59" s="69"/>
      <c r="G59" s="94"/>
      <c r="H59" s="47"/>
      <c r="O59" s="26"/>
    </row>
    <row r="60" spans="1:15" s="4" customFormat="1" ht="15" customHeight="1" x14ac:dyDescent="0.2">
      <c r="A60" s="42" t="s">
        <v>35</v>
      </c>
      <c r="B60" s="43" t="s">
        <v>98</v>
      </c>
      <c r="C60" s="69">
        <v>43188</v>
      </c>
      <c r="D60" s="43" t="s">
        <v>99</v>
      </c>
      <c r="E60" s="46">
        <v>4.4639999999999999E-2</v>
      </c>
      <c r="F60" s="69">
        <v>54149</v>
      </c>
      <c r="G60" s="94">
        <f>750+400</f>
        <v>1150</v>
      </c>
      <c r="H60" s="47" t="s">
        <v>101</v>
      </c>
      <c r="O60" s="26"/>
    </row>
    <row r="61" spans="1:15" s="4" customFormat="1" ht="15" customHeight="1" x14ac:dyDescent="0.2">
      <c r="A61" s="42" t="s">
        <v>35</v>
      </c>
      <c r="B61" s="43" t="s">
        <v>106</v>
      </c>
      <c r="C61" s="69">
        <v>43598</v>
      </c>
      <c r="D61" s="43" t="s">
        <v>99</v>
      </c>
      <c r="E61" s="46">
        <v>4.2999999999999997E-2</v>
      </c>
      <c r="F61" s="69">
        <v>54633</v>
      </c>
      <c r="G61" s="94">
        <v>600</v>
      </c>
      <c r="H61" s="47" t="s">
        <v>101</v>
      </c>
      <c r="O61" s="26"/>
    </row>
    <row r="62" spans="1:15" s="4" customFormat="1" ht="15" customHeight="1" x14ac:dyDescent="0.2">
      <c r="A62" s="42"/>
      <c r="B62" s="43"/>
      <c r="C62" s="69"/>
      <c r="D62" s="43"/>
      <c r="E62" s="46"/>
      <c r="F62" s="69"/>
      <c r="G62" s="95">
        <f>SUM(G60:G61)</f>
        <v>1750</v>
      </c>
      <c r="H62" s="47"/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26"/>
      <c r="H63" s="47"/>
      <c r="O63" s="26"/>
    </row>
    <row r="64" spans="1:15" s="4" customFormat="1" ht="15" customHeight="1" thickBot="1" x14ac:dyDescent="0.3">
      <c r="A64" s="37" t="s">
        <v>103</v>
      </c>
      <c r="B64" s="34"/>
      <c r="C64" s="72"/>
      <c r="D64" s="114" t="s">
        <v>99</v>
      </c>
      <c r="E64" s="87"/>
      <c r="F64" s="72"/>
      <c r="G64" s="100">
        <f>G62</f>
        <v>1750</v>
      </c>
      <c r="H64" s="39"/>
      <c r="O64" s="26"/>
    </row>
    <row r="65" spans="1:15" s="4" customFormat="1" ht="15" customHeight="1" x14ac:dyDescent="0.25">
      <c r="A65" s="115"/>
      <c r="B65" s="43"/>
      <c r="C65" s="69"/>
      <c r="D65" s="116"/>
      <c r="E65" s="46"/>
      <c r="F65" s="69"/>
      <c r="G65" s="96"/>
      <c r="H65" s="44"/>
      <c r="O65" s="26"/>
    </row>
    <row r="66" spans="1:15" s="4" customFormat="1" ht="15" customHeight="1" x14ac:dyDescent="0.2">
      <c r="A66" s="117"/>
      <c r="B66" s="43"/>
      <c r="C66" s="69"/>
      <c r="D66" s="43"/>
      <c r="E66" s="46"/>
      <c r="F66" s="69"/>
      <c r="G66" s="94"/>
      <c r="H66" s="47"/>
      <c r="O66" s="26"/>
    </row>
    <row r="67" spans="1:15" s="4" customFormat="1" ht="15" customHeight="1" x14ac:dyDescent="0.2">
      <c r="A67" s="38" t="s">
        <v>65</v>
      </c>
      <c r="B67" s="20"/>
      <c r="C67" s="70"/>
      <c r="D67" s="20"/>
      <c r="E67" s="85"/>
      <c r="F67" s="70"/>
      <c r="G67" s="98"/>
      <c r="H67" s="21"/>
      <c r="O67" s="26"/>
    </row>
    <row r="68" spans="1:15" s="4" customFormat="1" ht="15" customHeight="1" x14ac:dyDescent="0.2">
      <c r="A68" s="42" t="s">
        <v>10</v>
      </c>
      <c r="B68" s="57" t="s">
        <v>78</v>
      </c>
      <c r="C68" s="73">
        <v>41906</v>
      </c>
      <c r="D68" s="43" t="s">
        <v>95</v>
      </c>
      <c r="E68" s="88">
        <v>2.7640000000000001E-2</v>
      </c>
      <c r="F68" s="73">
        <v>44286</v>
      </c>
      <c r="G68" s="94">
        <v>218.44</v>
      </c>
      <c r="H68" s="44" t="s">
        <v>61</v>
      </c>
      <c r="O68" s="26"/>
    </row>
    <row r="69" spans="1:15" s="4" customFormat="1" ht="15" customHeight="1" x14ac:dyDescent="0.2">
      <c r="A69" s="42" t="s">
        <v>10</v>
      </c>
      <c r="B69" s="57" t="s">
        <v>87</v>
      </c>
      <c r="C69" s="73">
        <v>42460</v>
      </c>
      <c r="D69" s="43" t="s">
        <v>95</v>
      </c>
      <c r="E69" s="88" t="s">
        <v>19</v>
      </c>
      <c r="F69" s="73">
        <v>44286</v>
      </c>
      <c r="G69" s="94">
        <v>44.685726734309981</v>
      </c>
      <c r="H69" s="44" t="s">
        <v>61</v>
      </c>
      <c r="O69" s="26"/>
    </row>
    <row r="70" spans="1:15" s="2" customFormat="1" ht="15" customHeight="1" x14ac:dyDescent="0.2">
      <c r="A70" s="42" t="s">
        <v>10</v>
      </c>
      <c r="B70" s="57" t="s">
        <v>57</v>
      </c>
      <c r="C70" s="73">
        <v>36980</v>
      </c>
      <c r="D70" s="43" t="s">
        <v>95</v>
      </c>
      <c r="E70" s="88">
        <v>2.8000000000000001E-2</v>
      </c>
      <c r="F70" s="73">
        <v>44317</v>
      </c>
      <c r="G70" s="94">
        <v>124.621275</v>
      </c>
      <c r="H70" s="44" t="s">
        <v>61</v>
      </c>
      <c r="J70" s="4"/>
      <c r="K70" s="4"/>
      <c r="L70" s="4"/>
      <c r="M70" s="4"/>
      <c r="N70" s="4"/>
      <c r="O70" s="26"/>
    </row>
    <row r="71" spans="1:15" s="45" customFormat="1" ht="15" customHeight="1" x14ac:dyDescent="0.2">
      <c r="A71" s="42" t="s">
        <v>10</v>
      </c>
      <c r="B71" s="57" t="s">
        <v>58</v>
      </c>
      <c r="C71" s="73">
        <v>38838</v>
      </c>
      <c r="D71" s="43" t="s">
        <v>95</v>
      </c>
      <c r="E71" s="88" t="s">
        <v>19</v>
      </c>
      <c r="F71" s="73">
        <v>44317</v>
      </c>
      <c r="G71" s="94">
        <v>225.30622500000001</v>
      </c>
      <c r="H71" s="44" t="s">
        <v>62</v>
      </c>
      <c r="J71" s="4"/>
      <c r="K71" s="4"/>
      <c r="L71" s="4"/>
      <c r="M71" s="4"/>
      <c r="N71" s="4"/>
      <c r="O71" s="26"/>
    </row>
    <row r="72" spans="1:15" s="4" customFormat="1" ht="15" customHeight="1" x14ac:dyDescent="0.2">
      <c r="A72" s="42" t="s">
        <v>10</v>
      </c>
      <c r="B72" s="57" t="s">
        <v>59</v>
      </c>
      <c r="C72" s="73">
        <v>37060</v>
      </c>
      <c r="D72" s="43" t="s">
        <v>95</v>
      </c>
      <c r="E72" s="88">
        <v>2.75E-2</v>
      </c>
      <c r="F72" s="73">
        <v>44409</v>
      </c>
      <c r="G72" s="94">
        <v>148.75</v>
      </c>
      <c r="H72" s="44" t="s">
        <v>61</v>
      </c>
      <c r="O72" s="26"/>
    </row>
    <row r="73" spans="1:15" s="4" customFormat="1" ht="15" customHeight="1" x14ac:dyDescent="0.2">
      <c r="A73" s="42" t="s">
        <v>10</v>
      </c>
      <c r="B73" s="43" t="s">
        <v>73</v>
      </c>
      <c r="C73" s="69">
        <v>40756</v>
      </c>
      <c r="D73" s="43" t="s">
        <v>95</v>
      </c>
      <c r="E73" s="46" t="s">
        <v>19</v>
      </c>
      <c r="F73" s="69">
        <v>44409</v>
      </c>
      <c r="G73" s="94">
        <v>201.25290000000001</v>
      </c>
      <c r="H73" s="44" t="s">
        <v>74</v>
      </c>
    </row>
    <row r="74" spans="1:15" s="4" customFormat="1" ht="15" customHeight="1" x14ac:dyDescent="0.2">
      <c r="A74" s="42" t="s">
        <v>10</v>
      </c>
      <c r="B74" s="43" t="s">
        <v>54</v>
      </c>
      <c r="C74" s="69">
        <v>39022</v>
      </c>
      <c r="D74" s="43" t="s">
        <v>95</v>
      </c>
      <c r="E74" s="46">
        <v>3.0190000000000002E-2</v>
      </c>
      <c r="F74" s="69">
        <v>44501</v>
      </c>
      <c r="G74" s="94">
        <v>112.16379999999999</v>
      </c>
      <c r="H74" s="44" t="s">
        <v>61</v>
      </c>
    </row>
    <row r="75" spans="1:15" s="4" customFormat="1" ht="15" customHeight="1" x14ac:dyDescent="0.2">
      <c r="A75" s="42" t="s">
        <v>10</v>
      </c>
      <c r="B75" s="43" t="s">
        <v>18</v>
      </c>
      <c r="C75" s="69">
        <v>35359</v>
      </c>
      <c r="D75" s="43" t="s">
        <v>95</v>
      </c>
      <c r="E75" s="46" t="s">
        <v>19</v>
      </c>
      <c r="F75" s="69">
        <v>44501</v>
      </c>
      <c r="G75" s="94">
        <v>87.796199999999999</v>
      </c>
      <c r="H75" s="44" t="s">
        <v>62</v>
      </c>
    </row>
    <row r="76" spans="1:15" s="4" customFormat="1" ht="15" customHeight="1" x14ac:dyDescent="0.2">
      <c r="A76" s="42" t="s">
        <v>10</v>
      </c>
      <c r="B76" s="43" t="s">
        <v>72</v>
      </c>
      <c r="C76" s="69">
        <v>40729</v>
      </c>
      <c r="D76" s="43" t="s">
        <v>95</v>
      </c>
      <c r="E76" s="46">
        <v>2.954E-2</v>
      </c>
      <c r="F76" s="69">
        <v>44561</v>
      </c>
      <c r="G76" s="94">
        <v>568.39052500000003</v>
      </c>
      <c r="H76" s="44" t="s">
        <v>61</v>
      </c>
    </row>
    <row r="77" spans="1:15" s="4" customFormat="1" ht="15" customHeight="1" x14ac:dyDescent="0.2">
      <c r="A77" s="42" t="s">
        <v>10</v>
      </c>
      <c r="B77" s="57" t="s">
        <v>88</v>
      </c>
      <c r="C77" s="73">
        <v>42735</v>
      </c>
      <c r="D77" s="43" t="s">
        <v>95</v>
      </c>
      <c r="E77" s="88" t="s">
        <v>19</v>
      </c>
      <c r="F77" s="73">
        <v>44561</v>
      </c>
      <c r="G77" s="94">
        <v>56.351975000000003</v>
      </c>
      <c r="H77" s="44" t="s">
        <v>61</v>
      </c>
      <c r="K77" s="4" t="s">
        <v>83</v>
      </c>
    </row>
    <row r="78" spans="1:15" s="4" customFormat="1" ht="15" customHeight="1" x14ac:dyDescent="0.2">
      <c r="A78" s="42" t="s">
        <v>10</v>
      </c>
      <c r="B78" s="57" t="s">
        <v>79</v>
      </c>
      <c r="C78" s="73">
        <v>41906</v>
      </c>
      <c r="D78" s="43" t="s">
        <v>95</v>
      </c>
      <c r="E78" s="88">
        <v>4.2599999999999999E-2</v>
      </c>
      <c r="F78" s="73">
        <v>44651</v>
      </c>
      <c r="G78" s="94">
        <v>118.17</v>
      </c>
      <c r="H78" s="44" t="s">
        <v>61</v>
      </c>
    </row>
    <row r="79" spans="1:15" s="4" customFormat="1" ht="15" customHeight="1" x14ac:dyDescent="0.2">
      <c r="A79" s="42" t="s">
        <v>10</v>
      </c>
      <c r="B79" s="57" t="s">
        <v>30</v>
      </c>
      <c r="C79" s="73">
        <v>37316</v>
      </c>
      <c r="D79" s="43" t="s">
        <v>95</v>
      </c>
      <c r="E79" s="88">
        <v>3.61E-2</v>
      </c>
      <c r="F79" s="73">
        <v>44805</v>
      </c>
      <c r="G79" s="94">
        <v>290.62849799999998</v>
      </c>
      <c r="H79" s="44" t="s">
        <v>61</v>
      </c>
    </row>
    <row r="80" spans="1:15" s="45" customFormat="1" ht="15" customHeight="1" x14ac:dyDescent="0.2">
      <c r="A80" s="42" t="s">
        <v>10</v>
      </c>
      <c r="B80" s="43" t="s">
        <v>63</v>
      </c>
      <c r="C80" s="69">
        <v>39326</v>
      </c>
      <c r="D80" s="43" t="s">
        <v>95</v>
      </c>
      <c r="E80" s="46" t="s">
        <v>19</v>
      </c>
      <c r="F80" s="69">
        <v>44805</v>
      </c>
      <c r="G80" s="94">
        <v>219.27970199999999</v>
      </c>
      <c r="H80" s="44" t="s">
        <v>62</v>
      </c>
      <c r="J80" s="4"/>
      <c r="K80" s="4"/>
      <c r="L80" s="4"/>
      <c r="M80" s="4"/>
      <c r="N80" s="4"/>
      <c r="O80" s="26"/>
    </row>
    <row r="81" spans="1:15" s="4" customFormat="1" ht="15" customHeight="1" x14ac:dyDescent="0.2">
      <c r="A81" s="42" t="s">
        <v>10</v>
      </c>
      <c r="B81" s="43" t="s">
        <v>24</v>
      </c>
      <c r="C81" s="69">
        <v>37591</v>
      </c>
      <c r="D81" s="43" t="s">
        <v>95</v>
      </c>
      <c r="E81" s="46">
        <v>3.9039999999999998E-2</v>
      </c>
      <c r="F81" s="69">
        <v>44896</v>
      </c>
      <c r="G81" s="94">
        <v>47.962724999999999</v>
      </c>
      <c r="H81" s="44" t="s">
        <v>61</v>
      </c>
      <c r="O81" s="26"/>
    </row>
    <row r="82" spans="1:15" s="45" customFormat="1" ht="15" customHeight="1" x14ac:dyDescent="0.2">
      <c r="A82" s="42" t="s">
        <v>10</v>
      </c>
      <c r="B82" s="43" t="s">
        <v>21</v>
      </c>
      <c r="C82" s="69">
        <v>35782</v>
      </c>
      <c r="D82" s="43" t="s">
        <v>95</v>
      </c>
      <c r="E82" s="46" t="s">
        <v>19</v>
      </c>
      <c r="F82" s="69">
        <v>44896</v>
      </c>
      <c r="G82" s="94">
        <v>201.99802500000001</v>
      </c>
      <c r="H82" s="44" t="s">
        <v>62</v>
      </c>
      <c r="J82" s="63"/>
      <c r="K82" s="4"/>
      <c r="L82" s="4"/>
      <c r="M82" s="4"/>
      <c r="N82" s="4"/>
      <c r="O82" s="26"/>
    </row>
    <row r="83" spans="1:15" s="4" customFormat="1" ht="15" customHeight="1" x14ac:dyDescent="0.2">
      <c r="A83" s="42" t="s">
        <v>10</v>
      </c>
      <c r="B83" s="43" t="s">
        <v>33</v>
      </c>
      <c r="C83" s="69">
        <v>37680</v>
      </c>
      <c r="D83" s="43" t="s">
        <v>95</v>
      </c>
      <c r="E83" s="46">
        <v>4.3799999999999999E-2</v>
      </c>
      <c r="F83" s="69">
        <v>44986</v>
      </c>
      <c r="G83" s="94">
        <v>255.71377050000001</v>
      </c>
      <c r="H83" s="44" t="s">
        <v>61</v>
      </c>
    </row>
    <row r="84" spans="1:15" s="4" customFormat="1" ht="15" customHeight="1" x14ac:dyDescent="0.2">
      <c r="A84" s="42" t="s">
        <v>10</v>
      </c>
      <c r="B84" s="43" t="s">
        <v>71</v>
      </c>
      <c r="C84" s="69">
        <v>39508</v>
      </c>
      <c r="D84" s="43" t="s">
        <v>95</v>
      </c>
      <c r="E84" s="46" t="s">
        <v>19</v>
      </c>
      <c r="F84" s="69">
        <v>44986</v>
      </c>
      <c r="G84" s="94">
        <v>254.06182949999999</v>
      </c>
      <c r="H84" s="44" t="s">
        <v>62</v>
      </c>
      <c r="O84" s="26"/>
    </row>
    <row r="85" spans="1:15" s="4" customFormat="1" ht="15" customHeight="1" x14ac:dyDescent="0.2">
      <c r="A85" s="42" t="s">
        <v>10</v>
      </c>
      <c r="B85" s="43" t="s">
        <v>80</v>
      </c>
      <c r="C85" s="69">
        <v>41906</v>
      </c>
      <c r="D85" s="43" t="s">
        <v>95</v>
      </c>
      <c r="E85" s="46">
        <v>4.8120000000000003E-2</v>
      </c>
      <c r="F85" s="69">
        <v>45199</v>
      </c>
      <c r="G85" s="94">
        <v>227.74</v>
      </c>
      <c r="H85" s="44" t="s">
        <v>61</v>
      </c>
      <c r="O85" s="26"/>
    </row>
    <row r="86" spans="1:15" s="4" customFormat="1" ht="15" customHeight="1" x14ac:dyDescent="0.2">
      <c r="A86" s="42" t="s">
        <v>10</v>
      </c>
      <c r="B86" s="43" t="s">
        <v>56</v>
      </c>
      <c r="C86" s="69">
        <v>38384</v>
      </c>
      <c r="D86" s="43" t="s">
        <v>95</v>
      </c>
      <c r="E86" s="46">
        <v>3.8649999999999997E-2</v>
      </c>
      <c r="F86" s="69">
        <v>45689</v>
      </c>
      <c r="G86" s="94">
        <v>237.03717499999999</v>
      </c>
      <c r="H86" s="44" t="s">
        <v>61</v>
      </c>
    </row>
    <row r="87" spans="1:15" s="4" customFormat="1" ht="15" customHeight="1" x14ac:dyDescent="0.2">
      <c r="A87" s="42" t="s">
        <v>10</v>
      </c>
      <c r="B87" s="43" t="s">
        <v>55</v>
      </c>
      <c r="C87" s="69">
        <v>36536</v>
      </c>
      <c r="D87" s="43" t="s">
        <v>95</v>
      </c>
      <c r="E87" s="46" t="s">
        <v>19</v>
      </c>
      <c r="F87" s="69">
        <v>45689</v>
      </c>
      <c r="G87" s="94">
        <v>162.82282499999999</v>
      </c>
      <c r="H87" s="44" t="s">
        <v>62</v>
      </c>
    </row>
    <row r="88" spans="1:15" s="4" customFormat="1" ht="15" customHeight="1" thickBot="1" x14ac:dyDescent="0.25">
      <c r="A88" s="120" t="s">
        <v>10</v>
      </c>
      <c r="B88" s="121" t="s">
        <v>27</v>
      </c>
      <c r="C88" s="122">
        <v>36861</v>
      </c>
      <c r="D88" s="121" t="s">
        <v>95</v>
      </c>
      <c r="E88" s="123">
        <v>3.0179999999999998E-2</v>
      </c>
      <c r="F88" s="122">
        <v>45992</v>
      </c>
      <c r="G88" s="124">
        <v>199.9725</v>
      </c>
      <c r="H88" s="125" t="s">
        <v>61</v>
      </c>
      <c r="O88" s="26"/>
    </row>
    <row r="89" spans="1:15" s="4" customFormat="1" ht="15" customHeight="1" thickBot="1" x14ac:dyDescent="0.3">
      <c r="A89" s="37" t="s">
        <v>66</v>
      </c>
      <c r="B89" s="34"/>
      <c r="C89" s="72"/>
      <c r="D89" s="34"/>
      <c r="E89" s="87"/>
      <c r="F89" s="72"/>
      <c r="G89" s="100">
        <f>SUM(G68:G88)</f>
        <v>4003.1456767343093</v>
      </c>
      <c r="H89" s="39"/>
      <c r="O89" s="26"/>
    </row>
    <row r="90" spans="1:15" s="4" customFormat="1" ht="15" customHeight="1" x14ac:dyDescent="0.2">
      <c r="A90" s="2"/>
      <c r="B90" s="2"/>
      <c r="C90" s="74"/>
      <c r="D90" s="2"/>
      <c r="E90" s="104"/>
      <c r="F90" s="74"/>
      <c r="G90" s="31"/>
      <c r="H90" s="2"/>
      <c r="O90" s="26"/>
    </row>
    <row r="91" spans="1:15" s="4" customFormat="1" ht="15" customHeight="1" x14ac:dyDescent="0.2">
      <c r="A91" s="2"/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</row>
    <row r="93" spans="1:15" s="4" customFormat="1" ht="15" customHeight="1" x14ac:dyDescent="0.2">
      <c r="A93" s="2"/>
      <c r="B93" s="2"/>
      <c r="C93" s="75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6"/>
      <c r="D94"/>
      <c r="E94" s="102"/>
      <c r="F94" s="76"/>
      <c r="G94" s="89"/>
      <c r="H94"/>
    </row>
    <row r="95" spans="1:15" s="4" customFormat="1" ht="15" customHeight="1" x14ac:dyDescent="0.2">
      <c r="A95" s="2"/>
      <c r="B95" s="2"/>
      <c r="C95" s="74"/>
      <c r="D95" s="2"/>
      <c r="E95" s="104"/>
      <c r="F95" s="74"/>
      <c r="G95" s="31"/>
      <c r="H95" s="2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  <c r="O96" s="26"/>
    </row>
    <row r="97" spans="1:15" s="45" customFormat="1" ht="15" customHeight="1" x14ac:dyDescent="0.2">
      <c r="A97" s="2"/>
      <c r="B97" s="2"/>
      <c r="C97" s="74"/>
      <c r="D97" s="2"/>
      <c r="E97" s="104"/>
      <c r="F97" s="74"/>
      <c r="G97" s="31"/>
      <c r="H97" s="2"/>
      <c r="J97" s="4"/>
      <c r="K97" s="4"/>
      <c r="L97" s="4"/>
      <c r="M97" s="4"/>
      <c r="N97" s="4"/>
      <c r="O97" s="26"/>
    </row>
    <row r="98" spans="1:15" s="4" customFormat="1" ht="15" customHeight="1" x14ac:dyDescent="0.2">
      <c r="A98" s="2"/>
      <c r="B98" s="2"/>
      <c r="C98" s="74"/>
      <c r="D98" s="2"/>
      <c r="E98" s="104"/>
      <c r="F98" s="74"/>
      <c r="G98" s="31"/>
      <c r="H98" s="2"/>
    </row>
    <row r="99" spans="1:15" s="4" customFormat="1" ht="15" customHeight="1" x14ac:dyDescent="0.2">
      <c r="A99" s="2"/>
      <c r="B99" s="2"/>
      <c r="C99" s="75"/>
      <c r="D99" s="2"/>
      <c r="E99" s="104"/>
      <c r="F99" s="74"/>
      <c r="G99" s="31"/>
      <c r="H99" s="2"/>
      <c r="J99" s="2"/>
      <c r="K99" s="2"/>
      <c r="L99" s="2"/>
      <c r="M99" s="2"/>
      <c r="N99" s="2"/>
    </row>
    <row r="100" spans="1:15" s="2" customFormat="1" ht="15" customHeight="1" x14ac:dyDescent="0.2">
      <c r="C100" s="75"/>
      <c r="E100" s="104"/>
      <c r="F100" s="74"/>
      <c r="G100" s="31"/>
    </row>
    <row r="101" spans="1:15" s="2" customFormat="1" ht="15" customHeight="1" x14ac:dyDescent="0.2">
      <c r="C101" s="75"/>
      <c r="E101" s="104"/>
      <c r="F101" s="74"/>
      <c r="G101" s="31"/>
    </row>
    <row r="102" spans="1:15" s="2" customFormat="1" ht="15" customHeight="1" x14ac:dyDescent="0.2">
      <c r="C102" s="75"/>
      <c r="E102" s="104"/>
      <c r="F102" s="74"/>
      <c r="G102" s="31"/>
    </row>
    <row r="103" spans="1:15" s="2" customFormat="1" ht="15" customHeight="1" x14ac:dyDescent="0.2">
      <c r="C103" s="75"/>
      <c r="E103" s="104"/>
      <c r="F103" s="74"/>
      <c r="G103" s="31"/>
    </row>
    <row r="104" spans="1:15" s="2" customFormat="1" ht="15" customHeight="1" x14ac:dyDescent="0.2">
      <c r="C104" s="75"/>
      <c r="E104" s="104"/>
      <c r="F104" s="74"/>
      <c r="G104" s="31"/>
    </row>
    <row r="105" spans="1:15" s="2" customFormat="1" ht="15" customHeight="1" x14ac:dyDescent="0.2">
      <c r="C105" s="75"/>
      <c r="E105" s="104"/>
      <c r="F105" s="74"/>
      <c r="G105" s="31"/>
    </row>
    <row r="106" spans="1:15" s="2" customFormat="1" ht="15" customHeight="1" x14ac:dyDescent="0.2">
      <c r="C106" s="75"/>
      <c r="E106" s="104"/>
      <c r="F106" s="74"/>
      <c r="G106" s="31"/>
    </row>
    <row r="107" spans="1:15" s="2" customFormat="1" ht="15" customHeight="1" x14ac:dyDescent="0.2">
      <c r="C107" s="75"/>
      <c r="E107" s="104"/>
      <c r="F107" s="74"/>
      <c r="G107" s="31"/>
    </row>
    <row r="108" spans="1:15" s="2" customFormat="1" ht="15" customHeight="1" x14ac:dyDescent="0.2">
      <c r="C108" s="75"/>
      <c r="E108" s="104"/>
      <c r="F108" s="74"/>
      <c r="G108" s="31"/>
    </row>
    <row r="109" spans="1:15" s="2" customFormat="1" ht="15" customHeight="1" x14ac:dyDescent="0.2">
      <c r="C109" s="75"/>
      <c r="E109" s="104"/>
      <c r="F109" s="74"/>
      <c r="G109" s="31"/>
    </row>
    <row r="110" spans="1:15" s="2" customFormat="1" ht="15" customHeight="1" x14ac:dyDescent="0.2">
      <c r="C110" s="75"/>
      <c r="E110" s="104"/>
      <c r="F110" s="74"/>
      <c r="G110" s="31"/>
    </row>
    <row r="111" spans="1:15" s="2" customFormat="1" ht="15" customHeight="1" x14ac:dyDescent="0.2">
      <c r="C111" s="75"/>
      <c r="E111" s="104"/>
      <c r="F111" s="74"/>
      <c r="G111" s="31"/>
    </row>
    <row r="112" spans="1:15" s="2" customFormat="1" ht="15" customHeight="1" x14ac:dyDescent="0.2">
      <c r="C112" s="75"/>
      <c r="E112" s="104"/>
      <c r="F112" s="74"/>
      <c r="G112" s="31"/>
    </row>
    <row r="113" spans="3:9" s="2" customFormat="1" ht="15" customHeight="1" x14ac:dyDescent="0.2">
      <c r="C113" s="75"/>
      <c r="E113" s="104"/>
      <c r="F113" s="74"/>
      <c r="G113" s="31"/>
      <c r="I113"/>
    </row>
    <row r="114" spans="3:9" s="2" customFormat="1" ht="15" customHeight="1" x14ac:dyDescent="0.2">
      <c r="C114" s="75"/>
      <c r="E114" s="104"/>
      <c r="F114" s="74"/>
      <c r="G114" s="31"/>
    </row>
    <row r="115" spans="3:9" s="2" customFormat="1" ht="15" customHeight="1" x14ac:dyDescent="0.2">
      <c r="C115" s="75"/>
      <c r="E115" s="104"/>
      <c r="F115" s="74"/>
      <c r="G115" s="31"/>
    </row>
    <row r="116" spans="3:9" s="2" customFormat="1" ht="15" customHeight="1" x14ac:dyDescent="0.2">
      <c r="C116" s="75"/>
      <c r="E116" s="104"/>
      <c r="F116" s="74"/>
      <c r="G116" s="31"/>
    </row>
    <row r="117" spans="3:9" s="2" customFormat="1" ht="15" customHeight="1" x14ac:dyDescent="0.2">
      <c r="C117" s="75"/>
      <c r="E117" s="104"/>
      <c r="F117" s="74"/>
      <c r="G117" s="31"/>
    </row>
    <row r="118" spans="3:9" s="2" customFormat="1" ht="15" customHeight="1" x14ac:dyDescent="0.2">
      <c r="C118" s="75"/>
      <c r="E118" s="104"/>
      <c r="F118" s="74"/>
      <c r="G118" s="31"/>
    </row>
    <row r="119" spans="3:9" s="2" customFormat="1" ht="15" customHeight="1" x14ac:dyDescent="0.2">
      <c r="C119" s="75"/>
      <c r="E119" s="104"/>
      <c r="F119" s="74"/>
      <c r="G119" s="31"/>
    </row>
    <row r="120" spans="3:9" s="2" customFormat="1" ht="15" customHeight="1" x14ac:dyDescent="0.2">
      <c r="C120" s="75"/>
      <c r="E120" s="104"/>
      <c r="F120" s="74"/>
      <c r="G120" s="31"/>
    </row>
    <row r="121" spans="3:9" s="2" customFormat="1" ht="15" customHeight="1" x14ac:dyDescent="0.2">
      <c r="C121" s="75"/>
      <c r="E121" s="104"/>
      <c r="F121" s="74"/>
      <c r="G121" s="31"/>
    </row>
    <row r="122" spans="3:9" s="2" customFormat="1" ht="15" customHeight="1" x14ac:dyDescent="0.2">
      <c r="C122" s="75"/>
      <c r="E122" s="104"/>
      <c r="F122" s="74"/>
      <c r="G122" s="31"/>
    </row>
    <row r="123" spans="3:9" s="2" customFormat="1" ht="15" customHeight="1" x14ac:dyDescent="0.2">
      <c r="C123" s="75"/>
      <c r="E123" s="104"/>
      <c r="F123" s="74"/>
      <c r="G123" s="31"/>
    </row>
    <row r="124" spans="3:9" s="2" customFormat="1" ht="15" customHeight="1" x14ac:dyDescent="0.2">
      <c r="C124" s="75"/>
      <c r="E124" s="104"/>
      <c r="F124" s="74"/>
      <c r="G124" s="31"/>
    </row>
    <row r="125" spans="3:9" s="2" customFormat="1" ht="15" customHeight="1" x14ac:dyDescent="0.2">
      <c r="C125" s="75"/>
      <c r="E125" s="104"/>
      <c r="F125" s="74"/>
      <c r="G125" s="31"/>
    </row>
    <row r="126" spans="3:9" s="2" customFormat="1" ht="15" customHeight="1" x14ac:dyDescent="0.2">
      <c r="C126" s="75"/>
      <c r="E126" s="104"/>
      <c r="F126" s="74"/>
      <c r="G126" s="31"/>
    </row>
    <row r="127" spans="3:9" s="2" customFormat="1" ht="15" customHeight="1" x14ac:dyDescent="0.2">
      <c r="C127" s="75"/>
      <c r="E127" s="104"/>
      <c r="F127" s="74"/>
      <c r="G127" s="31"/>
    </row>
    <row r="128" spans="3:9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A231"/>
      <c r="B231"/>
      <c r="C231" s="64"/>
      <c r="D231"/>
      <c r="E231" s="102"/>
      <c r="F231" s="76"/>
      <c r="G231" s="89"/>
      <c r="H231"/>
      <c r="J231"/>
      <c r="K231"/>
      <c r="L231"/>
      <c r="M231"/>
      <c r="N231"/>
    </row>
    <row r="232" spans="1:15" s="2" customFormat="1" ht="15" customHeight="1" x14ac:dyDescent="0.2">
      <c r="A232"/>
      <c r="B232"/>
      <c r="C232" s="64"/>
      <c r="D232"/>
      <c r="E232" s="102"/>
      <c r="F232" s="76"/>
      <c r="G232" s="89"/>
      <c r="H232"/>
      <c r="J232"/>
      <c r="K232"/>
      <c r="L232"/>
      <c r="M232"/>
      <c r="N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  <c r="O237"/>
    </row>
    <row r="238" spans="1:15" s="2" customFormat="1" ht="15" customHeight="1" x14ac:dyDescent="0.2">
      <c r="A238"/>
      <c r="B238"/>
      <c r="C238" s="64"/>
      <c r="D238"/>
      <c r="E238" s="102"/>
      <c r="F238" s="76"/>
      <c r="G238" s="89"/>
      <c r="H238"/>
      <c r="J238"/>
      <c r="K238"/>
      <c r="L238"/>
      <c r="M238"/>
      <c r="N238"/>
      <c r="O238"/>
    </row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2" orientation="landscape" r:id="rId1"/>
  <headerFooter alignWithMargins="0">
    <oddFooter>&amp;RBCE and Bell Canada Debt Schedule - as at December 31,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F10E7-7729-4DC1-9C64-08092C18B2D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3460f31-075a-4d59-8286-436c02ca4e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Dec. 31, 2020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Debt Schedule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2021-01-14T13:33:37Z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